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<sst xmlns="http://schemas.openxmlformats.org/spreadsheetml/2006/main" count="19" uniqueCount="16">
  <si>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Sine wave sampling</t>
  </si>
  <si>
    <t>Frequency</t>
  </si>
  <si>
    <t>Start Phase</t>
  </si>
  <si>
    <t>SampleRate</t>
  </si>
  <si>
    <t>RMS</t>
  </si>
  <si>
    <t>Samples/Cycle</t>
  </si>
  <si>
    <t>Peak</t>
  </si>
  <si>
    <t>Degrees/Sample</t>
  </si>
  <si>
    <t>Phase</t>
  </si>
  <si>
    <t>Amplitude</t>
  </si>
  <si>
    <t>Square</t>
  </si>
  <si>
    <t>Samples</t>
  </si>
  <si>
    <t>Avg</t>
  </si>
  <si>
    <t>ErrAvg</t>
  </si>
  <si>
    <t>ErrRMS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</si>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</sst>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/D/YYYY"/>
    <numFmt numFmtId="166" formatCode="0.000"/>
    <numFmt numFmtId="167" formatCode="GENERAL"/>
    <numFmt numFmtId="168" formatCode="0.00"/>
    <numFmt numFmtId="169" formatCode="0"/>
    <numFmt numFmtId="170" formatCode="0.0000"/>
    <numFmt numFmtId="171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4">
      <selection activeCell="G81" sqref="G81"/>
    </sheetView>
  </sheetViews>
  <sheetFormatPr defaultColWidth="9.140625" defaultRowHeight="12.75"/>
  <cols>
    <col min="1" max="1" width="11.57421875" style="0" customWidth="1"/>
    <col min="2" max="2" width="11.28125" style="0" customWidth="1"/>
    <col min="3" max="3" width="14.57421875" style="0" customWidth="1"/>
    <col min="4" max="4" width="10.28125" style="0" customWidth="1"/>
  </cols>
  <sheetData>
    <row r="1" spans="1:4" ht="12.75">
      <c r="A1" s="1" t="s">
        <v>0</v>
      </c>
      <c r="C1" s="1" t="s">
        <v>1</v>
      </c>
      <c r="D1" s="1">
        <v>60</v>
      </c>
    </row>
    <row r="2" spans="1:4" ht="12.75">
      <c r="A2" s="2">
        <v>39119</v>
      </c>
      <c r="C2" s="1" t="s">
        <v>2</v>
      </c>
      <c r="D2" s="1">
        <v>0</v>
      </c>
    </row>
    <row r="3" spans="3:4" ht="12.75">
      <c r="C3" s="1" t="s">
        <v>3</v>
      </c>
      <c r="D3" s="1">
        <v>1200</v>
      </c>
    </row>
    <row r="4" spans="1:4" ht="12.75">
      <c r="A4" s="3" t="s">
        <v>4</v>
      </c>
      <c r="B4">
        <v>120</v>
      </c>
      <c r="C4" s="1" t="s">
        <v>5</v>
      </c>
      <c r="D4" s="1">
        <f>$D$3/$D$1</f>
        <v>20</v>
      </c>
    </row>
    <row r="5" spans="1:4" ht="12.75">
      <c r="A5" s="3" t="s">
        <v>6</v>
      </c>
      <c r="B5" s="4">
        <f>$B$4*SQRT(2)</f>
        <v>169.7056274847714</v>
      </c>
      <c r="C5" t="s">
        <v>7</v>
      </c>
      <c r="D5" s="5">
        <f>360/$D$4</f>
        <v>18</v>
      </c>
    </row>
    <row r="7" spans="1:4" ht="12.75">
      <c r="A7" s="3" t="s">
        <v>8</v>
      </c>
      <c r="B7" s="3" t="s">
        <v>9</v>
      </c>
      <c r="C7" s="3" t="s">
        <v>10</v>
      </c>
      <c r="D7" s="3" t="s">
        <v>4</v>
      </c>
    </row>
    <row r="8" spans="1:4" ht="12.75">
      <c r="A8" s="6">
        <f>D2</f>
        <v>0</v>
      </c>
      <c r="B8" s="4">
        <f>$B$5*ABS(SIN(A8*PI()/180))</f>
        <v>0</v>
      </c>
      <c r="C8" s="4">
        <f>B8^2</f>
        <v>0</v>
      </c>
      <c r="D8" s="4">
        <f>SQRT(SUM(C$8:C8))</f>
        <v>0</v>
      </c>
    </row>
    <row r="9" spans="1:4" ht="12.75">
      <c r="A9" s="6">
        <f>A8+(D$1/D$3)*360</f>
        <v>18</v>
      </c>
      <c r="B9" s="4">
        <f>$B$5*ABS(SIN(A9*PI()/180))</f>
        <v>52.44192293385853</v>
      </c>
      <c r="C9" s="4">
        <f>B9^2</f>
        <v>2750.155281000757</v>
      </c>
      <c r="D9" s="4">
        <f>SQRT(SUM(C$8:C9)/(A9/$D$5))</f>
        <v>52.44192293385853</v>
      </c>
    </row>
    <row r="10" spans="1:4" ht="12.75">
      <c r="A10" s="6">
        <f>A9+(D$1/D$3)*360</f>
        <v>36</v>
      </c>
      <c r="B10" s="4">
        <f>$B$5*ABS(SIN(A10*PI()/180))</f>
        <v>99.75046506658883</v>
      </c>
      <c r="C10" s="4">
        <f>B10^2</f>
        <v>9950.155281000758</v>
      </c>
      <c r="D10" s="4">
        <f>SQRT(SUM(C$8:C10)/(A10/$D$5))</f>
        <v>79.68786156624331</v>
      </c>
    </row>
    <row r="11" spans="1:4" ht="12.75">
      <c r="A11" s="6">
        <f>A10+(D$1/D$3)*360</f>
        <v>54</v>
      </c>
      <c r="B11" s="4">
        <f>$B$5*ABS(SIN(A11*PI()/180))</f>
        <v>137.29473667624424</v>
      </c>
      <c r="C11" s="4">
        <f>B11^2</f>
        <v>18849.844718999244</v>
      </c>
      <c r="D11" s="4">
        <f>SQRT(SUM(C$8:C11)/(A11/$D$5))</f>
        <v>102.55105278348074</v>
      </c>
    </row>
    <row r="12" spans="1:4" ht="12.75">
      <c r="A12" s="6">
        <f>A11+(D$1/D$3)*360</f>
        <v>72</v>
      </c>
      <c r="B12" s="4">
        <f>$B$5*ABS(SIN(A12*PI()/180))</f>
        <v>161.39964287134976</v>
      </c>
      <c r="C12" s="4">
        <f>B12^2</f>
        <v>26049.84471899924</v>
      </c>
      <c r="D12" s="4">
        <f>SQRT(SUM(C$8:C12)/(A12/$D$5))</f>
        <v>120</v>
      </c>
    </row>
    <row r="13" spans="1:4" ht="12.75">
      <c r="A13" s="6">
        <f>A12+(D$1/D$3)*360</f>
        <v>90</v>
      </c>
      <c r="B13" s="4">
        <f>$B$5*ABS(SIN(A13*PI()/180))</f>
        <v>169.7056274847714</v>
      </c>
      <c r="C13" s="4">
        <f>B13^2</f>
        <v>28800.000000000004</v>
      </c>
      <c r="D13" s="4">
        <f>SQRT(SUM(C$8:C13)/(A13/$D$5))</f>
        <v>131.45341380123986</v>
      </c>
    </row>
    <row r="14" spans="1:4" ht="12.75">
      <c r="A14" s="6">
        <f>A13+(D$1/D$3)*360</f>
        <v>108</v>
      </c>
      <c r="B14" s="4">
        <f>$B$5*ABS(SIN(A14*PI()/180))</f>
        <v>161.39964287134978</v>
      </c>
      <c r="C14" s="4">
        <f>B14^2</f>
        <v>26049.84471899925</v>
      </c>
      <c r="D14" s="4">
        <f>SQRT(SUM(C$8:C14)/(A14/$D$5))</f>
        <v>136.90011244151654</v>
      </c>
    </row>
    <row r="15" spans="1:4" ht="12.75">
      <c r="A15" s="6">
        <f>A14+(D$1/D$3)*360</f>
        <v>126</v>
      </c>
      <c r="B15" s="4">
        <f>$B$5*ABS(SIN(A15*PI()/180))</f>
        <v>137.29473667624424</v>
      </c>
      <c r="C15" s="4">
        <f>B15^2</f>
        <v>18849.844718999244</v>
      </c>
      <c r="D15" s="4">
        <f>SQRT(SUM(C$8:C15)/(A15/$D$5))</f>
        <v>136.95655694833542</v>
      </c>
    </row>
    <row r="16" spans="1:4" ht="12.75">
      <c r="A16" s="6">
        <f>A15+(D$1/D$3)*360</f>
        <v>144</v>
      </c>
      <c r="B16" s="4">
        <f>$B$5*ABS(SIN(A16*PI()/180))</f>
        <v>99.75046506658884</v>
      </c>
      <c r="C16" s="4">
        <f>B16^2</f>
        <v>9950.155281000762</v>
      </c>
      <c r="D16" s="4">
        <f>SQRT(SUM(C$8:C16)/(A16/$D$5))</f>
        <v>132.8767496211241</v>
      </c>
    </row>
    <row r="17" spans="1:4" ht="12.75">
      <c r="A17" s="6">
        <f>A16+(D$1/D$3)*360</f>
        <v>162</v>
      </c>
      <c r="B17" s="4">
        <f>$B$5*ABS(SIN(A17*PI()/180))</f>
        <v>52.44192293385854</v>
      </c>
      <c r="C17" s="4">
        <f>B17^2</f>
        <v>2750.1552810007584</v>
      </c>
      <c r="D17" s="4">
        <f>SQRT(SUM(C$8:C17)/(A17/$D$5))</f>
        <v>126.49110640673518</v>
      </c>
    </row>
    <row r="18" spans="1:4" ht="12.75">
      <c r="A18" s="6">
        <f>A17+(D$1/D$3)*360</f>
        <v>180</v>
      </c>
      <c r="B18" s="4">
        <f>$B$5*ABS(SIN(A18*PI()/180))</f>
        <v>2.078294534965184E-14</v>
      </c>
      <c r="C18" s="4">
        <f>B18^2</f>
        <v>4.319308174066151E-28</v>
      </c>
      <c r="D18" s="4">
        <f>SQRT(SUM(C$8:C18)/(A18/$D$5))</f>
        <v>120.00000000000001</v>
      </c>
    </row>
    <row r="19" spans="1:4" ht="12.75">
      <c r="A19" s="6">
        <f>A18+(D$1/D$3)*360</f>
        <v>198</v>
      </c>
      <c r="B19" s="4">
        <f>$B$5*ABS(SIN(A19*PI()/180))</f>
        <v>52.441922933858585</v>
      </c>
      <c r="C19" s="4">
        <f>B19^2</f>
        <v>2750.155281000763</v>
      </c>
      <c r="D19" s="4">
        <f>SQRT(SUM(C$8:C19)/(A19/$D$5))</f>
        <v>115.50291428082544</v>
      </c>
    </row>
    <row r="20" spans="1:4" ht="12.75">
      <c r="A20" s="6">
        <f>A19+(D$1/D$3)*360</f>
        <v>216</v>
      </c>
      <c r="B20" s="4">
        <f>$B$5*ABS(SIN(A20*PI()/180))</f>
        <v>99.7504650665888</v>
      </c>
      <c r="C20" s="4">
        <f>B20^2</f>
        <v>9950.155281000752</v>
      </c>
      <c r="D20" s="4">
        <f>SQRT(SUM(C$8:C20)/(A20/$D$5))</f>
        <v>114.27317801435352</v>
      </c>
    </row>
    <row r="21" spans="1:4" ht="12.75">
      <c r="A21" s="6">
        <f>A20+(D$1/D$3)*360</f>
        <v>234</v>
      </c>
      <c r="B21" s="4">
        <f>$B$5*ABS(SIN(A21*PI()/180))</f>
        <v>137.2947366762442</v>
      </c>
      <c r="C21" s="4">
        <f>B21^2</f>
        <v>18849.844718999237</v>
      </c>
      <c r="D21" s="4">
        <f>SQRT(SUM(C$8:C21)/(A21/$D$5))</f>
        <v>116.20610181285026</v>
      </c>
    </row>
    <row r="22" spans="1:4" ht="12.75">
      <c r="A22" s="6">
        <f>A21+(D$1/D$3)*360</f>
        <v>252</v>
      </c>
      <c r="B22" s="4">
        <f>$B$5*ABS(SIN(A22*PI()/180))</f>
        <v>161.39964287134976</v>
      </c>
      <c r="C22" s="4">
        <f>B22^2</f>
        <v>26049.84471899924</v>
      </c>
      <c r="D22" s="4">
        <f>SQRT(SUM(C$8:C22)/(A22/$D$5))</f>
        <v>120</v>
      </c>
    </row>
    <row r="23" spans="1:4" ht="12.75">
      <c r="A23" s="6">
        <f>A22+(D$1/D$3)*360</f>
        <v>270</v>
      </c>
      <c r="B23" s="4">
        <f>$B$5*ABS(SIN(A23*PI()/180))</f>
        <v>169.7056274847714</v>
      </c>
      <c r="C23" s="4">
        <f>B23^2</f>
        <v>28800.000000000004</v>
      </c>
      <c r="D23" s="4">
        <f>SQRT(SUM(C$8:C23)/(A23/$D$5))</f>
        <v>123.93546707863734</v>
      </c>
    </row>
    <row r="24" spans="1:4" ht="12.75">
      <c r="A24" s="6">
        <f>A23+(D$1/D$3)*360</f>
        <v>288</v>
      </c>
      <c r="B24" s="4">
        <f>$B$5*ABS(SIN(A24*PI()/180))</f>
        <v>161.39964287134978</v>
      </c>
      <c r="C24" s="4">
        <f>B24^2</f>
        <v>26049.84471899925</v>
      </c>
      <c r="D24" s="4">
        <f>SQRT(SUM(C$8:C24)/(A24/$D$5))</f>
        <v>126.60219308897241</v>
      </c>
    </row>
    <row r="25" spans="1:4" ht="12.75">
      <c r="A25" s="6">
        <f>A24+(D$1/D$3)*360</f>
        <v>306</v>
      </c>
      <c r="B25" s="4">
        <f>$B$5*ABS(SIN(A25*PI()/180))</f>
        <v>137.29473667624427</v>
      </c>
      <c r="C25" s="4">
        <f>B25^2</f>
        <v>18849.844718999255</v>
      </c>
      <c r="D25" s="4">
        <f>SQRT(SUM(C$8:C25)/(A25/$D$5))</f>
        <v>127.25603867284961</v>
      </c>
    </row>
    <row r="26" spans="1:4" ht="12.75">
      <c r="A26" s="6">
        <f>A25+(D$1/D$3)*360</f>
        <v>324</v>
      </c>
      <c r="B26" s="4">
        <f>$B$5*ABS(SIN(A26*PI()/180))</f>
        <v>99.75046506658886</v>
      </c>
      <c r="C26" s="4">
        <f>B26^2</f>
        <v>9950.155281000765</v>
      </c>
      <c r="D26" s="4">
        <f>SQRT(SUM(C$8:C26)/(A26/$D$5))</f>
        <v>125.88571640777981</v>
      </c>
    </row>
    <row r="27" spans="1:4" ht="12.75">
      <c r="A27" s="6">
        <f>A26+(D$1/D$3)*360</f>
        <v>342</v>
      </c>
      <c r="B27" s="4">
        <f>$B$5*ABS(SIN(A27*PI()/180))</f>
        <v>52.441922933858564</v>
      </c>
      <c r="C27" s="4">
        <f>B27^2</f>
        <v>2750.1552810007606</v>
      </c>
      <c r="D27" s="4">
        <f>SQRT(SUM(C$8:C27)/(A27/$D$5))</f>
        <v>123.1174022502185</v>
      </c>
    </row>
    <row r="28" spans="1:4" ht="12.75">
      <c r="A28" s="6">
        <f>A27+(D$1/D$3)*360</f>
        <v>360</v>
      </c>
      <c r="B28" s="4">
        <f>$B$5*ABS(SIN(A28*PI()/180))</f>
        <v>4.156589069930368E-14</v>
      </c>
      <c r="C28" s="4">
        <f>B28^2</f>
        <v>1.7277232696264602E-27</v>
      </c>
      <c r="D28" s="4">
        <f>SQRT(SUM(C$8:C28)/(A28/$D$5))</f>
        <v>120.00000000000001</v>
      </c>
    </row>
    <row r="29" spans="1:4" ht="12.75">
      <c r="A29" s="6">
        <f>A28+(D$1/D$3)*360</f>
        <v>378</v>
      </c>
      <c r="B29" s="4">
        <f>$B$5*ABS(SIN(A29*PI()/180))</f>
        <v>52.441922933858486</v>
      </c>
      <c r="C29" s="4">
        <f>B29^2</f>
        <v>2750.1552810007524</v>
      </c>
      <c r="D29" s="4">
        <f>SQRT(SUM(C$8:C29)/(A29/$D$5))</f>
        <v>117.66582124632228</v>
      </c>
    </row>
    <row r="30" spans="1:4" ht="12.75">
      <c r="A30" s="6">
        <f>A29+(D$1/D$3)*360</f>
        <v>396</v>
      </c>
      <c r="B30" s="4">
        <f>$B$5*ABS(SIN(A30*PI()/180))</f>
        <v>99.7504650665889</v>
      </c>
      <c r="C30" s="4">
        <f>B30^2</f>
        <v>9950.155281000772</v>
      </c>
      <c r="D30" s="4">
        <f>SQRT(SUM(C$8:C30)/(A30/$D$5))</f>
        <v>116.91105993290984</v>
      </c>
    </row>
    <row r="31" spans="1:4" ht="12.75">
      <c r="A31" s="6">
        <f>A30+(D$1/D$3)*360</f>
        <v>414</v>
      </c>
      <c r="B31" s="4">
        <f>$B$5*ABS(SIN(A31*PI()/180))</f>
        <v>137.29473667624413</v>
      </c>
      <c r="C31" s="4">
        <f>B31^2</f>
        <v>18849.844718999215</v>
      </c>
      <c r="D31" s="4">
        <f>SQRT(SUM(C$8:C31)/(A31/$D$5))</f>
        <v>117.87062828464701</v>
      </c>
    </row>
    <row r="32" spans="1:4" ht="12.75">
      <c r="A32" s="6">
        <f>A31+(D$1/D$3)*360</f>
        <v>432</v>
      </c>
      <c r="B32" s="4">
        <f>$B$5*ABS(SIN(A32*PI()/180))</f>
        <v>161.39964287134976</v>
      </c>
      <c r="C32" s="4">
        <f>B32^2</f>
        <v>26049.84471899924</v>
      </c>
      <c r="D32" s="4">
        <f>SQRT(SUM(C$8:C32)/(A32/$D$5))</f>
        <v>120.00000000000001</v>
      </c>
    </row>
    <row r="33" spans="1:4" ht="12.75">
      <c r="A33" s="6">
        <f>A32+(D$1/D$3)*360</f>
        <v>450</v>
      </c>
      <c r="B33" s="4">
        <f>$B$5*ABS(SIN(A33*PI()/180))</f>
        <v>169.7056274847714</v>
      </c>
      <c r="C33" s="4">
        <f>B33^2</f>
        <v>28800.000000000004</v>
      </c>
      <c r="D33" s="4">
        <f>SQRT(SUM(C$8:C33)/(A33/$D$5))</f>
        <v>122.37646832622684</v>
      </c>
    </row>
    <row r="34" spans="1:4" ht="12.75">
      <c r="A34" s="6">
        <f>A33+(D$1/D$3)*360</f>
        <v>468</v>
      </c>
      <c r="B34" s="4">
        <f>$B$5*ABS(SIN(A34*PI()/180))</f>
        <v>161.39964287134978</v>
      </c>
      <c r="C34" s="4">
        <f>B34^2</f>
        <v>26049.84471899925</v>
      </c>
      <c r="D34" s="4">
        <f>SQRT(SUM(C$8:C34)/(A34/$D$5))</f>
        <v>124.10446045399374</v>
      </c>
    </row>
    <row r="35" spans="1:4" ht="12.75">
      <c r="A35" s="6">
        <f>A34+(D$1/D$3)*360</f>
        <v>486</v>
      </c>
      <c r="B35" s="4">
        <f>$B$5*ABS(SIN(A35*PI()/180))</f>
        <v>137.29473667624427</v>
      </c>
      <c r="C35" s="4">
        <f>B35^2</f>
        <v>18849.844718999255</v>
      </c>
      <c r="D35" s="4">
        <f>SQRT(SUM(C$8:C35)/(A35/$D$5))</f>
        <v>124.61788847245518</v>
      </c>
    </row>
    <row r="36" spans="1:4" ht="12.75">
      <c r="A36" s="6">
        <f>A35+(D$1/D$3)*360</f>
        <v>504</v>
      </c>
      <c r="B36" s="4">
        <f>$B$5*ABS(SIN(A36*PI()/180))</f>
        <v>99.75046506658886</v>
      </c>
      <c r="C36" s="4">
        <f>B36^2</f>
        <v>9950.155281000765</v>
      </c>
      <c r="D36" s="4">
        <f>SQRT(SUM(C$8:C36)/(A36/$D$5))</f>
        <v>123.81579704184405</v>
      </c>
    </row>
    <row r="37" spans="1:4" ht="12.75">
      <c r="A37" s="6">
        <f>A36+(D$1/D$3)*360</f>
        <v>522</v>
      </c>
      <c r="B37" s="4">
        <f>$B$5*ABS(SIN(A37*PI()/180))</f>
        <v>52.44192293385859</v>
      </c>
      <c r="C37" s="4">
        <f>B37^2</f>
        <v>2750.155281000764</v>
      </c>
      <c r="D37" s="4">
        <f>SQRT(SUM(C$8:C37)/(A37/$D$5))</f>
        <v>122.05143065174587</v>
      </c>
    </row>
    <row r="38" spans="1:4" ht="12.75">
      <c r="A38" s="6">
        <f>A37+(D$1/D$3)*360</f>
        <v>540</v>
      </c>
      <c r="B38" s="4">
        <f>$B$5*ABS(SIN(A38*PI()/180))</f>
        <v>6.234883604895551E-14</v>
      </c>
      <c r="C38" s="4">
        <f>B38^2</f>
        <v>3.887377356659534E-27</v>
      </c>
      <c r="D38" s="4">
        <f>SQRT(SUM(C$8:C38)/(A38/$D$5))</f>
        <v>120.00000000000001</v>
      </c>
    </row>
    <row r="39" spans="1:4" ht="12.75">
      <c r="A39" s="6">
        <f>A38+(D$1/D$3)*360</f>
        <v>558</v>
      </c>
      <c r="B39" s="4">
        <f>$B$5*ABS(SIN(A39*PI()/180))</f>
        <v>52.44192293385847</v>
      </c>
      <c r="C39" s="4">
        <f>B39^2</f>
        <v>2750.155281000751</v>
      </c>
      <c r="D39" s="4">
        <f>SQRT(SUM(C$8:C39)/(A39/$D$5))</f>
        <v>118.4238090818381</v>
      </c>
    </row>
    <row r="40" spans="1:4" ht="12.75">
      <c r="A40" s="6">
        <f>A39+(D$1/D$3)*360</f>
        <v>576</v>
      </c>
      <c r="B40" s="4">
        <f>$B$5*ABS(SIN(A40*PI()/180))</f>
        <v>99.75046506658877</v>
      </c>
      <c r="C40" s="4">
        <f>B40^2</f>
        <v>9950.155281000747</v>
      </c>
      <c r="D40" s="4">
        <f>SQRT(SUM(C$8:C40)/(A40/$D$5))</f>
        <v>117.88504869177665</v>
      </c>
    </row>
    <row r="41" spans="1:4" ht="12.75">
      <c r="A41" s="6">
        <f>A40+(D$1/D$3)*360</f>
        <v>594</v>
      </c>
      <c r="B41" s="4">
        <f>$B$5*ABS(SIN(A41*PI()/180))</f>
        <v>137.2947366762442</v>
      </c>
      <c r="C41" s="4">
        <f>B41^2</f>
        <v>18849.844718999237</v>
      </c>
      <c r="D41" s="4">
        <f>SQRT(SUM(C$8:C41)/(A41/$D$5))</f>
        <v>118.51993251117962</v>
      </c>
    </row>
    <row r="42" spans="1:4" ht="12.75">
      <c r="A42" s="6">
        <f>A41+(D$1/D$3)*360</f>
        <v>612</v>
      </c>
      <c r="B42" s="4">
        <f>$B$5*ABS(SIN(A42*PI()/180))</f>
        <v>161.39964287134973</v>
      </c>
      <c r="C42" s="4">
        <f>B42^2</f>
        <v>26049.844718999233</v>
      </c>
      <c r="D42" s="4">
        <f>SQRT(SUM(C$8:C42)/(A42/$D$5))</f>
        <v>120.00000000000001</v>
      </c>
    </row>
    <row r="43" spans="1:4" ht="12.75">
      <c r="A43" s="6">
        <f>A42+(D$1/D$3)*360</f>
        <v>630</v>
      </c>
      <c r="B43" s="4">
        <f>$B$5*ABS(SIN(A43*PI()/180))</f>
        <v>169.7056274847714</v>
      </c>
      <c r="C43" s="4">
        <f>B43^2</f>
        <v>28800.000000000004</v>
      </c>
      <c r="D43" s="4">
        <f>SQRT(SUM(C$8:C43)/(A43/$D$5))</f>
        <v>121.70221268090638</v>
      </c>
    </row>
    <row r="44" spans="1:4" ht="12.75">
      <c r="A44" s="6">
        <f>A43+(D$1/D$3)*360</f>
        <v>648</v>
      </c>
      <c r="B44" s="4">
        <f>$B$5*ABS(SIN(A44*PI()/180))</f>
        <v>161.39964287134978</v>
      </c>
      <c r="C44" s="4">
        <f>B44^2</f>
        <v>26049.84471899925</v>
      </c>
      <c r="D44" s="4">
        <f>SQRT(SUM(C$8:C44)/(A44/$D$5))</f>
        <v>122.97807445943354</v>
      </c>
    </row>
    <row r="45" spans="1:4" ht="12.75">
      <c r="A45" s="6">
        <f>A44+(D$1/D$3)*360</f>
        <v>666</v>
      </c>
      <c r="B45" s="4">
        <f>$B$5*ABS(SIN(A45*PI()/180))</f>
        <v>137.29473667624427</v>
      </c>
      <c r="C45" s="4">
        <f>B45^2</f>
        <v>18849.844718999255</v>
      </c>
      <c r="D45" s="4">
        <f>SQRT(SUM(C$8:C45)/(A45/$D$5))</f>
        <v>123.38685477293242</v>
      </c>
    </row>
    <row r="46" spans="1:4" ht="12.75">
      <c r="A46" s="6">
        <f>A45+(D$1/D$3)*360</f>
        <v>684</v>
      </c>
      <c r="B46" s="4">
        <f>$B$5*ABS(SIN(A46*PI()/180))</f>
        <v>99.75046506658889</v>
      </c>
      <c r="C46" s="4">
        <f>B46^2</f>
        <v>9950.15528100077</v>
      </c>
      <c r="D46" s="4">
        <f>SQRT(SUM(C$8:C46)/(A46/$D$5))</f>
        <v>122.82313393431772</v>
      </c>
    </row>
    <row r="47" spans="1:4" ht="12.75">
      <c r="A47" s="6">
        <f>A46+(D$1/D$3)*360</f>
        <v>702</v>
      </c>
      <c r="B47" s="4">
        <f>$B$5*ABS(SIN(A47*PI()/180))</f>
        <v>52.44192293385861</v>
      </c>
      <c r="C47" s="4">
        <f>B47^2</f>
        <v>2750.155281000766</v>
      </c>
      <c r="D47" s="4">
        <f>SQRT(SUM(C$8:C47)/(A47/$D$5))</f>
        <v>121.52872405004</v>
      </c>
    </row>
    <row r="48" spans="1:4" ht="12.75">
      <c r="A48" s="6">
        <f>A47+(D$1/D$3)*360</f>
        <v>720</v>
      </c>
      <c r="B48" s="4">
        <f>$B$5*ABS(SIN(A48*PI()/180))</f>
        <v>8.313178139860736E-14</v>
      </c>
      <c r="C48" s="4">
        <f>B48^2</f>
        <v>6.910893078505841E-27</v>
      </c>
      <c r="D48" s="4">
        <f>SQRT(SUM(C$8:C48)/(A48/$D$5))</f>
        <v>120.00000000000001</v>
      </c>
    </row>
    <row r="49" spans="1:4" ht="12.75">
      <c r="A49" s="6">
        <f>A48+(D$1/D$3)*360</f>
        <v>738</v>
      </c>
      <c r="B49" s="4">
        <f>$B$5*ABS(SIN(A49*PI()/180))</f>
        <v>52.44192293385845</v>
      </c>
      <c r="C49" s="4">
        <f>B49^2</f>
        <v>2750.155281000749</v>
      </c>
      <c r="D49" s="4">
        <f>SQRT(SUM(C$8:C49)/(A49/$D$5))</f>
        <v>118.81017399986447</v>
      </c>
    </row>
    <row r="50" spans="1:4" ht="12.75">
      <c r="A50" s="6">
        <f>A49+(D$1/D$3)*360</f>
        <v>756</v>
      </c>
      <c r="B50" s="4">
        <f>$B$5*ABS(SIN(A50*PI()/180))</f>
        <v>99.75046506658876</v>
      </c>
      <c r="C50" s="4">
        <f>B50^2</f>
        <v>9950.155281000745</v>
      </c>
      <c r="D50" s="4">
        <f>SQRT(SUM(C$8:C50)/(A50/$D$5))</f>
        <v>118.39203546269503</v>
      </c>
    </row>
    <row r="51" spans="1:4" ht="12.75">
      <c r="A51" s="6">
        <f>A50+(D$1/D$3)*360</f>
        <v>774</v>
      </c>
      <c r="B51" s="4">
        <f>$B$5*ABS(SIN(A51*PI()/180))</f>
        <v>137.29473667624436</v>
      </c>
      <c r="C51" s="4">
        <f>B51^2</f>
        <v>18849.844718999277</v>
      </c>
      <c r="D51" s="4">
        <f>SQRT(SUM(C$8:C51)/(A51/$D$5))</f>
        <v>118.86577883742623</v>
      </c>
    </row>
    <row r="52" spans="1:4" ht="12.75">
      <c r="A52" s="6">
        <f>A51+(D$1/D$3)*360</f>
        <v>792</v>
      </c>
      <c r="B52" s="4">
        <f>$B$5*ABS(SIN(A52*PI()/180))</f>
        <v>161.39964287134984</v>
      </c>
      <c r="C52" s="4">
        <f>B52^2</f>
        <v>26049.84471899927</v>
      </c>
      <c r="D52" s="4">
        <f>SQRT(SUM(C$8:C52)/(A52/$D$5))</f>
        <v>120.00000000000001</v>
      </c>
    </row>
    <row r="53" spans="1:4" ht="12.75">
      <c r="A53" s="6">
        <f>A52+(D$1/D$3)*360</f>
        <v>810</v>
      </c>
      <c r="B53" s="4">
        <f>$B$5*ABS(SIN(A53*PI()/180))</f>
        <v>169.7056274847714</v>
      </c>
      <c r="C53" s="4">
        <f>B53^2</f>
        <v>28800.000000000004</v>
      </c>
      <c r="D53" s="4">
        <f>SQRT(SUM(C$8:C53)/(A53/$D$5))</f>
        <v>121.32600710482481</v>
      </c>
    </row>
    <row r="54" spans="1:4" ht="12.75">
      <c r="A54" s="6">
        <f>A53+(D$1/D$3)*360</f>
        <v>828</v>
      </c>
      <c r="B54" s="4">
        <f>$B$5*ABS(SIN(A54*PI()/180))</f>
        <v>161.3996428713499</v>
      </c>
      <c r="C54" s="4">
        <f>B54^2</f>
        <v>26049.844718999288</v>
      </c>
      <c r="D54" s="4">
        <f>SQRT(SUM(C$8:C54)/(A54/$D$5))</f>
        <v>122.33683407768963</v>
      </c>
    </row>
    <row r="55" spans="1:4" ht="12.75">
      <c r="A55" s="6">
        <f>A54+(D$1/D$3)*360</f>
        <v>846</v>
      </c>
      <c r="B55" s="4">
        <f>$B$5*ABS(SIN(A55*PI()/180))</f>
        <v>137.2947366762443</v>
      </c>
      <c r="C55" s="4">
        <f>B55^2</f>
        <v>18849.844718999262</v>
      </c>
      <c r="D55" s="4">
        <f>SQRT(SUM(C$8:C55)/(A55/$D$5))</f>
        <v>122.6740786087697</v>
      </c>
    </row>
    <row r="56" spans="1:4" ht="12.75">
      <c r="A56" s="6">
        <f>A55+(D$1/D$3)*360</f>
        <v>864</v>
      </c>
      <c r="B56" s="4">
        <f>$B$5*ABS(SIN(A56*PI()/180))</f>
        <v>99.7504650665889</v>
      </c>
      <c r="C56" s="4">
        <f>B56^2</f>
        <v>9950.155281000772</v>
      </c>
      <c r="D56" s="4">
        <f>SQRT(SUM(C$8:C56)/(A56/$D$5))</f>
        <v>122.24035789506054</v>
      </c>
    </row>
    <row r="57" spans="1:4" ht="12.75">
      <c r="A57" s="6">
        <f>A56+(D$1/D$3)*360</f>
        <v>882</v>
      </c>
      <c r="B57" s="4">
        <f>$B$5*ABS(SIN(A57*PI()/180))</f>
        <v>52.44192293385863</v>
      </c>
      <c r="C57" s="4">
        <f>B57^2</f>
        <v>2750.1552810007674</v>
      </c>
      <c r="D57" s="4">
        <f>SQRT(SUM(C$8:C57)/(A57/$D$5))</f>
        <v>121.21830534626531</v>
      </c>
    </row>
    <row r="58" spans="1:4" ht="12.75">
      <c r="A58" s="6">
        <f>A57+(D$1/D$3)*360</f>
        <v>900</v>
      </c>
      <c r="B58" s="4">
        <f>$B$5*ABS(SIN(A58*PI()/180))</f>
        <v>1.0391472674825921E-13</v>
      </c>
      <c r="C58" s="4">
        <f>B58^2</f>
        <v>1.0798270435165377E-26</v>
      </c>
      <c r="D58" s="4">
        <f>SQRT(SUM(C$8:C58)/(A58/$D$5))</f>
        <v>120.00000000000003</v>
      </c>
    </row>
    <row r="59" spans="1:4" ht="12.75">
      <c r="A59" s="6">
        <f>A58+(D$1/D$3)*360</f>
        <v>918</v>
      </c>
      <c r="B59" s="4">
        <f>$B$5*ABS(SIN(A59*PI()/180))</f>
        <v>52.44192293385814</v>
      </c>
      <c r="C59" s="4">
        <f>B59^2</f>
        <v>2750.155281000716</v>
      </c>
      <c r="D59" s="4">
        <f>SQRT(SUM(C$8:C59)/(A59/$D$5))</f>
        <v>119.04441050371283</v>
      </c>
    </row>
    <row r="60" spans="1:4" ht="12.75">
      <c r="A60" s="6">
        <f>A59+(D$1/D$3)*360</f>
        <v>936</v>
      </c>
      <c r="B60" s="4">
        <f>$B$5*ABS(SIN(A60*PI()/180))</f>
        <v>99.75046506658873</v>
      </c>
      <c r="C60" s="4">
        <f>B60^2</f>
        <v>9950.155281000738</v>
      </c>
      <c r="D60" s="4">
        <f>SQRT(SUM(C$8:C60)/(A60/$D$5))</f>
        <v>118.70295104895582</v>
      </c>
    </row>
    <row r="61" spans="1:4" ht="12.75">
      <c r="A61" s="6">
        <f>A60+(D$1/D$3)*360</f>
        <v>954</v>
      </c>
      <c r="B61" s="4">
        <f>$B$5*ABS(SIN(A61*PI()/180))</f>
        <v>137.29473667624436</v>
      </c>
      <c r="C61" s="4">
        <f>B61^2</f>
        <v>18849.844718999277</v>
      </c>
      <c r="D61" s="4">
        <f>SQRT(SUM(C$8:C61)/(A61/$D$5))</f>
        <v>119.08060971071441</v>
      </c>
    </row>
    <row r="62" spans="1:4" ht="12.75">
      <c r="A62" s="6">
        <f>A61+(D$1/D$3)*360</f>
        <v>972</v>
      </c>
      <c r="B62" s="4">
        <f>$B$5*ABS(SIN(A62*PI()/180))</f>
        <v>161.39964287134973</v>
      </c>
      <c r="C62" s="4">
        <f>B62^2</f>
        <v>26049.844718999233</v>
      </c>
      <c r="D62" s="4">
        <f>SQRT(SUM(C$8:C62)/(A62/$D$5))</f>
        <v>120.00000000000001</v>
      </c>
    </row>
    <row r="63" spans="1:4" ht="12.75">
      <c r="A63" s="6">
        <f>A62+(D$1/D$3)*360</f>
        <v>990</v>
      </c>
      <c r="B63" s="4">
        <f>$B$5*ABS(SIN(A63*PI()/180))</f>
        <v>169.7056274847714</v>
      </c>
      <c r="C63" s="4">
        <f>B63^2</f>
        <v>28800.000000000004</v>
      </c>
      <c r="D63" s="4">
        <f>SQRT(SUM(C$8:C63)/(A63/$D$5))</f>
        <v>121.08599498628314</v>
      </c>
    </row>
    <row r="64" spans="1:4" ht="12.75">
      <c r="A64" s="6">
        <f>A63+(D$1/D$3)*360</f>
        <v>1008</v>
      </c>
      <c r="B64" s="4">
        <f>$B$5*ABS(SIN(A64*PI()/180))</f>
        <v>161.39964287134978</v>
      </c>
      <c r="C64" s="4">
        <f>B64^2</f>
        <v>26049.84471899925</v>
      </c>
      <c r="D64" s="4">
        <f>SQRT(SUM(C$8:C64)/(A64/$D$5))</f>
        <v>121.9228272250671</v>
      </c>
    </row>
    <row r="65" spans="1:4" ht="12.75">
      <c r="A65" s="6">
        <f>A64+(D$1/D$3)*360</f>
        <v>1026</v>
      </c>
      <c r="B65" s="4">
        <f>$B$5*ABS(SIN(A65*PI()/180))</f>
        <v>137.29473667624413</v>
      </c>
      <c r="C65" s="4">
        <f>B65^2</f>
        <v>18849.844718999215</v>
      </c>
      <c r="D65" s="4">
        <f>SQRT(SUM(C$8:C65)/(A65/$D$5))</f>
        <v>122.20917424989861</v>
      </c>
    </row>
    <row r="66" spans="1:4" ht="12.75">
      <c r="A66" s="6">
        <f>A65+(D$1/D$3)*360</f>
        <v>1044</v>
      </c>
      <c r="B66" s="4">
        <f>$B$5*ABS(SIN(A66*PI()/180))</f>
        <v>99.75046506658892</v>
      </c>
      <c r="C66" s="4">
        <f>B66^2</f>
        <v>9950.155281000776</v>
      </c>
      <c r="D66" s="4">
        <f>SQRT(SUM(C$8:C66)/(A66/$D$5))</f>
        <v>121.85702792114968</v>
      </c>
    </row>
    <row r="67" spans="1:4" ht="12.75">
      <c r="A67" s="6">
        <f>A66+(D$1/D$3)*360</f>
        <v>1062</v>
      </c>
      <c r="B67" s="4">
        <f>$B$5*ABS(SIN(A67*PI()/180))</f>
        <v>52.44192293385893</v>
      </c>
      <c r="C67" s="4">
        <f>B67^2</f>
        <v>2750.1552810007997</v>
      </c>
      <c r="D67" s="4">
        <f>SQRT(SUM(C$8:C67)/(A67/$D$5))</f>
        <v>121.01267618150659</v>
      </c>
    </row>
    <row r="68" spans="1:4" ht="12.75">
      <c r="A68" s="6">
        <f>A67+(D$1/D$3)*360</f>
        <v>1080</v>
      </c>
      <c r="B68" s="4">
        <f>$B$5*ABS(SIN(A68*PI()/180))</f>
        <v>1.2469767209791102E-13</v>
      </c>
      <c r="C68" s="4">
        <f>B68^2</f>
        <v>1.5549509426638137E-26</v>
      </c>
      <c r="D68" s="4">
        <f>SQRT(SUM(C$8:C68)/(A68/$D$5))</f>
        <v>120.00000000000001</v>
      </c>
    </row>
    <row r="69" spans="1:4" ht="12.75">
      <c r="A69" s="6">
        <f>A68+(D$1/D$3)*360</f>
        <v>1098</v>
      </c>
      <c r="B69" s="4">
        <f>$B$5*ABS(SIN(A69*PI()/180))</f>
        <v>52.44192293385812</v>
      </c>
      <c r="C69" s="4">
        <f>B69^2</f>
        <v>2750.1552810007147</v>
      </c>
      <c r="D69" s="4">
        <f>SQRT(SUM(C$8:C69)/(A69/$D$5))</f>
        <v>119.20158949876803</v>
      </c>
    </row>
    <row r="70" spans="1:4" ht="12.75">
      <c r="A70" s="6">
        <f>A69+(D$1/D$3)*360</f>
        <v>1116</v>
      </c>
      <c r="B70" s="4">
        <f>$B$5*ABS(SIN(A70*PI()/180))</f>
        <v>99.75046506658872</v>
      </c>
      <c r="C70" s="4">
        <f>B70^2</f>
        <v>9950.155281000736</v>
      </c>
      <c r="D70" s="4">
        <f>SQRT(SUM(C$8:C70)/(A70/$D$5))</f>
        <v>118.91310941065205</v>
      </c>
    </row>
    <row r="71" spans="1:4" ht="12.75">
      <c r="A71" s="6">
        <f>A70+(D$1/D$3)*360</f>
        <v>1134</v>
      </c>
      <c r="B71" s="4">
        <f>$B$5*ABS(SIN(A71*PI()/180))</f>
        <v>137.29473667624399</v>
      </c>
      <c r="C71" s="4">
        <f>B71^2</f>
        <v>18849.844718999175</v>
      </c>
      <c r="D71" s="4">
        <f>SQRT(SUM(C$8:C71)/(A71/$D$5))</f>
        <v>119.22701803642143</v>
      </c>
    </row>
    <row r="72" spans="1:4" ht="12.75">
      <c r="A72" s="6">
        <f>A71+(D$1/D$3)*360</f>
        <v>1152</v>
      </c>
      <c r="B72" s="4">
        <f>$B$5*ABS(SIN(A72*PI()/180))</f>
        <v>161.39964287134973</v>
      </c>
      <c r="C72" s="4">
        <f>B72^2</f>
        <v>26049.844718999233</v>
      </c>
      <c r="D72" s="4">
        <f>SQRT(SUM(C$8:C72)/(A72/$D$5))</f>
        <v>120.00000000000001</v>
      </c>
    </row>
    <row r="73" spans="1:4" ht="12.75">
      <c r="A73" s="6">
        <f>A72+(D$1/D$3)*360</f>
        <v>1170</v>
      </c>
      <c r="B73" s="4">
        <f>$B$5*ABS(SIN(A73*PI()/180))</f>
        <v>169.7056274847714</v>
      </c>
      <c r="C73" s="4">
        <f>B73^2</f>
        <v>28800.000000000004</v>
      </c>
      <c r="D73" s="4">
        <f>SQRT(SUM(C$8:C73)/(A73/$D$5))</f>
        <v>120.91955367738696</v>
      </c>
    </row>
    <row r="74" spans="1:4" ht="12.75">
      <c r="A74" s="6">
        <f>A73+(D$1/D$3)*360</f>
        <v>1188</v>
      </c>
      <c r="B74" s="4">
        <f>$B$5*ABS(SIN(A74*PI()/180))</f>
        <v>161.3996428713498</v>
      </c>
      <c r="C74" s="4">
        <f>B74^2</f>
        <v>26049.84471899926</v>
      </c>
      <c r="D74" s="4">
        <f>SQRT(SUM(C$8:C74)/(A74/$D$5))</f>
        <v>121.63344366149688</v>
      </c>
    </row>
    <row r="75" spans="1:4" ht="12.75">
      <c r="A75" s="6">
        <f>A74+(D$1/D$3)*360</f>
        <v>1206</v>
      </c>
      <c r="B75" s="4">
        <f>$B$5*ABS(SIN(A75*PI()/180))</f>
        <v>137.29473667624416</v>
      </c>
      <c r="C75" s="4">
        <f>B75^2</f>
        <v>18849.844718999222</v>
      </c>
      <c r="D75" s="4">
        <f>SQRT(SUM(C$8:C75)/(A75/$D$5))</f>
        <v>121.88198901126968</v>
      </c>
    </row>
    <row r="76" spans="1:4" ht="12.75">
      <c r="A76" s="6">
        <f>A75+(D$1/D$3)*360</f>
        <v>1224</v>
      </c>
      <c r="B76" s="4">
        <f>$B$5*ABS(SIN(A76*PI()/180))</f>
        <v>99.75046506658894</v>
      </c>
      <c r="C76" s="4">
        <f>B76^2</f>
        <v>9950.155281000782</v>
      </c>
      <c r="D76" s="4">
        <f>SQRT(SUM(C$8:C76)/(A76/$D$5))</f>
        <v>121.58571442299458</v>
      </c>
    </row>
    <row r="77" spans="1:4" ht="12.75">
      <c r="A77" s="6">
        <f>A76+(D$1/D$3)*360</f>
        <v>1242</v>
      </c>
      <c r="B77" s="4">
        <f>$B$5*ABS(SIN(A77*PI()/180))</f>
        <v>52.441922933858386</v>
      </c>
      <c r="C77" s="4">
        <f>B77^2</f>
        <v>2750.155281000742</v>
      </c>
      <c r="D77" s="4">
        <f>SQRT(SUM(C$8:C77)/(A77/$D$5))</f>
        <v>120.86643724448038</v>
      </c>
    </row>
    <row r="78" spans="1:4" ht="12.75">
      <c r="A78" s="6">
        <f>A77+(D$1/D$3)*360</f>
        <v>1260</v>
      </c>
      <c r="B78" s="4">
        <f>$B$5*ABS(SIN(A78*PI()/180))</f>
        <v>1.4548061744756288E-13</v>
      </c>
      <c r="C78" s="4">
        <f>B78^2</f>
        <v>2.116461005292414E-26</v>
      </c>
      <c r="D78" s="4">
        <f>SQRT(SUM(C$8:C78)/(A78/$D$5))</f>
        <v>120.00000000000001</v>
      </c>
    </row>
    <row r="80" spans="1:5" ht="12.75">
      <c r="A80" s="3" t="s">
        <v>11</v>
      </c>
      <c r="B80" s="3" t="s">
        <v>12</v>
      </c>
      <c r="C80" s="3" t="s">
        <v>4</v>
      </c>
      <c r="D80" s="3" t="s">
        <v>13</v>
      </c>
      <c r="E80" s="3" t="s">
        <v>14</v>
      </c>
    </row>
    <row r="81" spans="1:5" ht="12.75">
      <c r="A81" s="7">
        <v>4</v>
      </c>
      <c r="B81" s="8">
        <f ca="1">SUM(OFFSET(B$8:B$8,0,0,A81))/A81</f>
        <v>72.37178116917289</v>
      </c>
      <c r="C81" s="8">
        <f ca="1">SQRT(SUM(OFFSET(C$8:C$8,0,0,$A81))/($A81))</f>
        <v>88.81181689533318</v>
      </c>
      <c r="D81" s="9">
        <f>(B81-$B$4)/$B$4</f>
        <v>-0.3969018235902259</v>
      </c>
      <c r="E81" s="9">
        <f>(C81-$B$4)/$B$4</f>
        <v>-0.2599015258722235</v>
      </c>
    </row>
    <row r="82" spans="1:5" ht="12.75">
      <c r="A82" s="7">
        <v>5</v>
      </c>
      <c r="B82" s="8">
        <f ca="1">SUM(OFFSET(B$8:B$8,0,0,A82))/A82</f>
        <v>90.17735350960825</v>
      </c>
      <c r="C82" s="8">
        <f ca="1">SQRT(SUM(OFFSET(C$8:C$8,0,0,$A82))/($A82))</f>
        <v>107.33126291998991</v>
      </c>
      <c r="D82" s="9">
        <f>(B82-$B$4)/$B$4</f>
        <v>-0.2485220540865979</v>
      </c>
      <c r="E82" s="9">
        <f>(C82-$B$4)/$B$4</f>
        <v>-0.10557280900008408</v>
      </c>
    </row>
    <row r="83" spans="1:5" ht="12.75">
      <c r="A83" s="7">
        <v>6</v>
      </c>
      <c r="B83" s="8">
        <f ca="1">SUM(OFFSET(B$8:B$8,0,0,A83))/A83</f>
        <v>103.43206583880213</v>
      </c>
      <c r="C83" s="8">
        <f ca="1">SQRT(SUM(OFFSET(C$8:C$8,0,0,$A83))/($A83))</f>
        <v>120</v>
      </c>
      <c r="D83" s="9">
        <f>(B83-$B$4)/$B$4</f>
        <v>-0.13806611800998222</v>
      </c>
      <c r="E83" s="9">
        <f>(C83-$B$4)/$B$4</f>
        <v>0</v>
      </c>
    </row>
    <row r="84" spans="1:5" ht="12.75">
      <c r="A84" s="7">
        <v>9</v>
      </c>
      <c r="B84" s="8">
        <f ca="1">SUM(OFFSET(B$8:B$8,0,0,A84))/A84</f>
        <v>113.2263599607773</v>
      </c>
      <c r="C84" s="8">
        <f ca="1">SQRT(SUM(OFFSET(C$8:C$8,0,0,$A84))/($A84))</f>
        <v>125.27740095883182</v>
      </c>
      <c r="D84" s="9">
        <f>(B84-$B$4)/$B$4</f>
        <v>-0.05644700032685582</v>
      </c>
      <c r="E84" s="9">
        <f>(C84-$B$4)/$B$4</f>
        <v>0.04397834132359849</v>
      </c>
    </row>
    <row r="85" spans="1:5" ht="12.75">
      <c r="A85" s="7">
        <v>10</v>
      </c>
      <c r="B85" s="8">
        <f ca="1">SUM(OFFSET(B$8:B$8,0,0,A85))/A85</f>
        <v>107.14791625808542</v>
      </c>
      <c r="C85" s="8">
        <f ca="1">SQRT(SUM(OFFSET(C$8:C$8,0,0,$A85))/($A85))</f>
        <v>120.00000000000001</v>
      </c>
      <c r="D85" s="9">
        <f>(B85-$B$4)/$B$4</f>
        <v>-0.10710069784928819</v>
      </c>
      <c r="E85" s="9">
        <f>(C85-$B$4)/$B$4</f>
        <v>0</v>
      </c>
    </row>
    <row r="86" spans="1:5" ht="12.75">
      <c r="A86" s="7">
        <v>11</v>
      </c>
      <c r="B86" s="8">
        <f ca="1">SUM(OFFSET(B$8:B$8,0,0,A86))/A86</f>
        <v>97.40719659825946</v>
      </c>
      <c r="C86" s="8">
        <f ca="1">SQRT(SUM(OFFSET(C$8:C$8,0,0,$A86))/($A86))</f>
        <v>114.41551070947109</v>
      </c>
      <c r="D86" s="9">
        <f>(B86-$B$4)/$B$4</f>
        <v>-0.18827336168117118</v>
      </c>
      <c r="E86" s="9">
        <f>(C86-$B$4)/$B$4</f>
        <v>-0.04653741075440756</v>
      </c>
    </row>
    <row r="87" spans="1:5" ht="12.75">
      <c r="A87" s="7">
        <v>12</v>
      </c>
      <c r="B87" s="8">
        <f ca="1">SUM(OFFSET(B$8:B$8,0,0,A87))/A87</f>
        <v>93.6600904595594</v>
      </c>
      <c r="C87" s="8">
        <f ca="1">SQRT(SUM(OFFSET(C$8:C$8,0,0,$A87))/($A87))</f>
        <v>110.58562115731894</v>
      </c>
      <c r="D87" s="9">
        <f>(B87-$B$4)/$B$4</f>
        <v>-0.21949924617033834</v>
      </c>
      <c r="E87" s="9">
        <f>(C87-$B$4)/$B$4</f>
        <v>-0.07845315702234217</v>
      </c>
    </row>
    <row r="88" spans="1:5" ht="12.75">
      <c r="A88" s="7">
        <v>13</v>
      </c>
      <c r="B88" s="8">
        <f ca="1">SUM(OFFSET(B$8:B$8,0,0,A88))/A88</f>
        <v>94.12858081394627</v>
      </c>
      <c r="C88" s="8">
        <f ca="1">SQRT(SUM(OFFSET(C$8:C$8,0,0,$A88))/($A88))</f>
        <v>109.79011814927101</v>
      </c>
      <c r="D88" s="9">
        <f>(B88-$B$4)/$B$4</f>
        <v>-0.21559515988378106</v>
      </c>
      <c r="E88" s="9">
        <f>(C88-$B$4)/$B$4</f>
        <v>-0.08508234875607493</v>
      </c>
    </row>
    <row r="89" spans="1:5" ht="12.75">
      <c r="A89" s="7">
        <v>14</v>
      </c>
      <c r="B89" s="8">
        <f ca="1">SUM(OFFSET(B$8:B$8,0,0,A89))/A89</f>
        <v>97.21187766125327</v>
      </c>
      <c r="C89" s="8">
        <f ca="1">SQRT(SUM(OFFSET(C$8:C$8,0,0,$A89))/($A89))</f>
        <v>111.9790016288133</v>
      </c>
      <c r="D89" s="9">
        <f>(B89-$B$4)/$B$4</f>
        <v>-0.1899010194895561</v>
      </c>
      <c r="E89" s="9">
        <f>(C89-$B$4)/$B$4</f>
        <v>-0.06684165309322256</v>
      </c>
    </row>
    <row r="90" spans="1:5" ht="12.75">
      <c r="A90" s="7">
        <v>15</v>
      </c>
      <c r="B90" s="8">
        <f ca="1">SUM(OFFSET(B$8:B$8,0,0,A90))/A90</f>
        <v>101.49106200859302</v>
      </c>
      <c r="C90" s="8">
        <f ca="1">SQRT(SUM(OFFSET(C$8:C$8,0,0,$A90))/($A90))</f>
        <v>115.9310139695155</v>
      </c>
      <c r="D90" s="9">
        <f>(B90-$B$4)/$B$4</f>
        <v>-0.1542411499283915</v>
      </c>
      <c r="E90" s="9">
        <f>(C90-$B$4)/$B$4</f>
        <v>-0.03390821692070413</v>
      </c>
    </row>
    <row r="91" spans="1:5" ht="12.75">
      <c r="A91" s="7">
        <v>16</v>
      </c>
      <c r="B91" s="8">
        <f ca="1">SUM(OFFSET(B$8:B$8,0,0,A91))/A91</f>
        <v>105.75447235085417</v>
      </c>
      <c r="C91" s="8">
        <f ca="1">SQRT(SUM(OFFSET(C$8:C$8,0,0,$A91))/($A91))</f>
        <v>120</v>
      </c>
      <c r="D91" s="9">
        <f>(B91-$B$4)/$B$4</f>
        <v>-0.11871273040954856</v>
      </c>
      <c r="E91" s="9">
        <f>(C91-$B$4)/$B$4</f>
        <v>0</v>
      </c>
    </row>
    <row r="92" spans="1:5" ht="12.75">
      <c r="A92" s="7">
        <v>19</v>
      </c>
      <c r="B92" s="8">
        <f ca="1">SUM(OFFSET(B$8:B$8,0,0,A92))/A92</f>
        <v>110.02717906462367</v>
      </c>
      <c r="C92" s="8">
        <f ca="1">SQRT(SUM(OFFSET(C$8:C$8,0,0,$A92))/($A92))</f>
        <v>122.52815889440514</v>
      </c>
      <c r="D92" s="9">
        <f>(B92-$B$4)/$B$4</f>
        <v>-0.08310684112813611</v>
      </c>
      <c r="E92" s="9">
        <f>(C92-$B$4)/$B$4</f>
        <v>0.02106799078670948</v>
      </c>
    </row>
    <row r="93" spans="1:5" ht="12.75">
      <c r="A93" s="7">
        <v>20</v>
      </c>
      <c r="B93" s="8">
        <f ca="1">SUM(OFFSET(B$8:B$8,0,0,A93))/A93</f>
        <v>107.14791625808542</v>
      </c>
      <c r="C93" s="8">
        <f ca="1">SQRT(SUM(OFFSET(C$8:C$8,0,0,$A93))/($A93))</f>
        <v>120.00000000000001</v>
      </c>
      <c r="D93" s="9">
        <f>(B93-$B$4)/$B$4</f>
        <v>-0.10710069784928819</v>
      </c>
      <c r="E93" s="9">
        <f>(C93-$B$4)/$B$4</f>
        <v>0</v>
      </c>
    </row>
    <row r="94" spans="1:5" ht="12.75">
      <c r="A94" s="7">
        <v>21</v>
      </c>
      <c r="B94" s="8">
        <f ca="1">SUM(OFFSET(B$8:B$8,0,0,A94))/A94</f>
        <v>102.04563453150992</v>
      </c>
      <c r="C94" s="8">
        <f ca="1">SQRT(SUM(OFFSET(C$8:C$8,0,0,$A94))/($A94))</f>
        <v>117.108008753824</v>
      </c>
      <c r="D94" s="9">
        <f>(B94-$B$4)/$B$4</f>
        <v>-0.14961971223741735</v>
      </c>
      <c r="E94" s="9">
        <f>(C94-$B$4)/$B$4</f>
        <v>-0.024099927051466706</v>
      </c>
    </row>
    <row r="95" spans="1:5" ht="12.75">
      <c r="A95" s="7">
        <v>24</v>
      </c>
      <c r="B95" s="8">
        <f ca="1">SUM(OFFSET(B$8:B$8,0,0,A95))/A95</f>
        <v>101.35189374326666</v>
      </c>
      <c r="C95" s="8">
        <f ca="1">SQRT(SUM(OFFSET(C$8:C$8,0,0,$A95))/($A95))</f>
        <v>115.38886342873403</v>
      </c>
      <c r="D95" s="9">
        <f>(B95-$B$4)/$B$4</f>
        <v>-0.15540088547277786</v>
      </c>
      <c r="E95" s="9">
        <f>(C95-$B$4)/$B$4</f>
        <v>-0.03842613809388311</v>
      </c>
    </row>
    <row r="96" spans="1:5" ht="12.75">
      <c r="A96" s="7">
        <v>25</v>
      </c>
      <c r="B96" s="8">
        <f ca="1">SUM(OFFSET(B$8:B$8,0,0,A96))/A96</f>
        <v>103.75380370838998</v>
      </c>
      <c r="C96" s="8">
        <f ca="1">SQRT(SUM(OFFSET(C$8:C$8,0,0,$A96))/($A96))</f>
        <v>117.57550765359255</v>
      </c>
      <c r="D96" s="9">
        <f>(B96-$B$4)/$B$4</f>
        <v>-0.13538496909675016</v>
      </c>
      <c r="E96" s="9">
        <f>(C96-$B$4)/$B$4</f>
        <v>-0.02020410288672873</v>
      </c>
    </row>
    <row r="97" spans="1:5" ht="12.75">
      <c r="A97" s="7">
        <v>26</v>
      </c>
      <c r="B97" s="8">
        <f ca="1">SUM(OFFSET(B$8:B$8,0,0,A97))/A97</f>
        <v>106.29041231517388</v>
      </c>
      <c r="C97" s="8">
        <f ca="1">SQRT(SUM(OFFSET(C$8:C$8,0,0,$A97))/($A97))</f>
        <v>120.00000000000001</v>
      </c>
      <c r="D97" s="9">
        <f>(B97-$B$4)/$B$4</f>
        <v>-0.11424656404021766</v>
      </c>
      <c r="E97" s="9">
        <f>(C97-$B$4)/$B$4</f>
        <v>0</v>
      </c>
    </row>
    <row r="98" spans="1:5" ht="12.75">
      <c r="A98" s="7">
        <v>30</v>
      </c>
      <c r="B98" s="8">
        <f ca="1">SUM(OFFSET(B$8:B$8,0,0,A98))/A98</f>
        <v>107.14791625808542</v>
      </c>
      <c r="C98" s="8">
        <f ca="1">SQRT(SUM(OFFSET(C$8:C$8,0,0,$A98))/($A98))</f>
        <v>120.00000000000001</v>
      </c>
      <c r="D98" s="9">
        <f>(B98-$B$4)/$B$4</f>
        <v>-0.10710069784928819</v>
      </c>
      <c r="E98" s="9">
        <f>(C98-$B$4)/$B$4</f>
        <v>0</v>
      </c>
    </row>
    <row r="99" spans="1:5" ht="12.75">
      <c r="A99" s="7">
        <v>35</v>
      </c>
      <c r="B99" s="8">
        <f ca="1">SUM(OFFSET(B$8:B$8,0,0,A99))/A99</f>
        <v>104.72355015116011</v>
      </c>
      <c r="C99" s="8">
        <f ca="1">SQRT(SUM(OFFSET(C$8:C$8,0,0,$A99))/($A99))</f>
        <v>118.27329127309947</v>
      </c>
      <c r="D99" s="9">
        <f>(B99-$B$4)/$B$4</f>
        <v>-0.1273037487403324</v>
      </c>
      <c r="E99" s="9">
        <f>(C99-$B$4)/$B$4</f>
        <v>-0.014389239390837716</v>
      </c>
    </row>
    <row r="100" spans="1:5" ht="12.75">
      <c r="A100" s="7">
        <v>36</v>
      </c>
      <c r="B100" s="8">
        <f ca="1">SUM(OFFSET(B$8:B$8,0,0,A100))/A100</f>
        <v>106.52860785487154</v>
      </c>
      <c r="C100" s="8">
        <f ca="1">SQRT(SUM(OFFSET(C$8:C$8,0,0,$A100))/($A100))</f>
        <v>120.00000000000001</v>
      </c>
      <c r="D100" s="9">
        <f>(B100-$B$4)/$B$4</f>
        <v>-0.11226160120940384</v>
      </c>
      <c r="E100" s="9">
        <f>(C100-$B$4)/$B$4</f>
        <v>0</v>
      </c>
    </row>
    <row r="101" spans="1:5" ht="12.75">
      <c r="A101" s="7">
        <v>40</v>
      </c>
      <c r="B101" s="8">
        <f ca="1">SUM(OFFSET(B$8:B$8,0,0,A101))/A101</f>
        <v>107.14791625808542</v>
      </c>
      <c r="C101" s="8">
        <f ca="1">SQRT(SUM(OFFSET(C$8:C$8,0,0,$A101))/($A101))</f>
        <v>120.00000000000001</v>
      </c>
      <c r="D101" s="9">
        <f>(B101-$B$4)/$B$4</f>
        <v>-0.10710069784928819</v>
      </c>
      <c r="E101" s="9">
        <f>(C101-$B$4)/$B$4</f>
        <v>0</v>
      </c>
    </row>
    <row r="102" spans="1:5" ht="12.75">
      <c r="A102" s="7"/>
      <c r="B102" s="8"/>
      <c r="C102" s="8"/>
      <c r="D102" s="9" t="s">
        <v>15</v>
      </c>
      <c r="E102" s="9" t="s">
        <v>15</v>
      </c>
    </row>
    <row r="103" spans="1:5" ht="12.75">
      <c r="A103" s="7">
        <f>INT(0.5*D$3/D$1)</f>
        <v>10</v>
      </c>
      <c r="B103" s="8">
        <f ca="1">SUM(OFFSET(B$8:B$8,0,0,A103))/A103</f>
        <v>107.14791625808542</v>
      </c>
      <c r="C103" s="8">
        <f ca="1">SQRT(SUM(OFFSET(C$8:C$8,0,0,$A103))/($A103))</f>
        <v>120.00000000000001</v>
      </c>
      <c r="D103" s="9">
        <f>(B103-$B$4)/$B$4</f>
        <v>-0.10710069784928819</v>
      </c>
      <c r="E103" s="9">
        <f>(C103-$B$4)/$B$4</f>
        <v>0</v>
      </c>
    </row>
    <row r="104" spans="1:5" ht="12.75">
      <c r="A104" s="7">
        <f>INT(0.5*D$3/D$1)+1</f>
        <v>11</v>
      </c>
      <c r="B104" s="8">
        <f ca="1">SUM(OFFSET(B$8:B$8,0,0,A104))/A104</f>
        <v>97.40719659825946</v>
      </c>
      <c r="C104" s="8">
        <f ca="1">SQRT(SUM(OFFSET(C$8:C$8,0,0,$A104))/($A104))</f>
        <v>114.41551070947109</v>
      </c>
      <c r="D104" s="9">
        <f>(B104-$B$4)/$B$4</f>
        <v>-0.18827336168117118</v>
      </c>
      <c r="E104" s="9">
        <f>(C104-$B$4)/$B$4</f>
        <v>-0.04653741075440756</v>
      </c>
    </row>
    <row r="105" spans="1:5" ht="12.75">
      <c r="A105" s="7">
        <f>INT(D$3/D$1)</f>
        <v>20</v>
      </c>
      <c r="B105" s="8">
        <f ca="1">SUM(OFFSET(B$8:B$8,0,0,A105))/A105</f>
        <v>107.14791625808542</v>
      </c>
      <c r="C105" s="8">
        <f ca="1">SQRT(SUM(OFFSET(C$8:C$8,0,0,$A105))/($A105))</f>
        <v>120.00000000000001</v>
      </c>
      <c r="D105" s="9">
        <f>(B105-$B$4)/$B$4</f>
        <v>-0.10710069784928819</v>
      </c>
      <c r="E105" s="9">
        <f>(C105-$B$4)/$B$4</f>
        <v>0</v>
      </c>
    </row>
    <row r="106" spans="1:5" ht="12.75">
      <c r="A106" s="7">
        <f>INT(1.5*D$3/D$1)</f>
        <v>30</v>
      </c>
      <c r="B106" s="8">
        <f ca="1">SUM(OFFSET(B$8:B$8,0,0,A106))/A106</f>
        <v>107.14791625808542</v>
      </c>
      <c r="C106" s="8">
        <f ca="1">SQRT(SUM(OFFSET(C$8:C$8,0,0,$A106))/($A106))</f>
        <v>120.00000000000001</v>
      </c>
      <c r="D106" s="9">
        <f>(B106-$B$4)/$B$4</f>
        <v>-0.10710069784928819</v>
      </c>
      <c r="E106" s="9">
        <f>(C106-$B$4)/$B$4</f>
        <v>0</v>
      </c>
    </row>
    <row r="107" spans="1:5" ht="12.75">
      <c r="A107" s="7">
        <f>INT(1.5*D$3/D$1)+1</f>
        <v>31</v>
      </c>
      <c r="B107" s="8">
        <f ca="1">SUM(OFFSET(B$8:B$8,0,0,A107))/A107</f>
        <v>103.69153186266331</v>
      </c>
      <c r="C107" s="8">
        <f ca="1">SQRT(SUM(OFFSET(C$8:C$8,0,0,$A107))/($A107))</f>
        <v>118.04865044111155</v>
      </c>
      <c r="D107" s="9">
        <f>(B107-$B$4)/$B$4</f>
        <v>-0.1359039011444724</v>
      </c>
      <c r="E107" s="9">
        <f>(C107-$B$4)/$B$4</f>
        <v>-0.016261246324070437</v>
      </c>
    </row>
    <row r="108" spans="1:5" ht="12.75">
      <c r="A108" s="7">
        <f>INT(2*D$3/D$1)</f>
        <v>40</v>
      </c>
      <c r="B108" s="8">
        <f ca="1">SUM(OFFSET(B$8:B$8,0,0,A108))/A108</f>
        <v>107.14791625808542</v>
      </c>
      <c r="C108" s="8">
        <f ca="1">SQRT(SUM(OFFSET(C$8:C$8,0,0,$A108))/($A108))</f>
        <v>120.00000000000001</v>
      </c>
      <c r="D108" s="9">
        <f>(B108-$B$4)/$B$4</f>
        <v>-0.10710069784928819</v>
      </c>
      <c r="E108" s="9">
        <f>(C108-$B$4)/$B$4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Schoen</cp:lastModifiedBy>
  <dcterms:created xsi:type="dcterms:W3CDTF">1996-10-14T23:33:28Z</dcterms:created>
  <dcterms:modified xsi:type="dcterms:W3CDTF">2012-11-20T05:48:24Z</dcterms:modified>
  <cp:category/>
  <cp:version/>
  <cp:contentType/>
  <cp:contentStatus/>
  <cp:revision>1</cp:revision>
</cp:coreProperties>
</file>